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</sheets>
  <definedNames>
    <definedName name="_xlnm._FilterDatabase" localSheetId="0" hidden="1">Лист1!$A$8:$M$13</definedName>
  </definedNames>
  <calcPr calcId="144525"/>
</workbook>
</file>

<file path=xl/calcChain.xml><?xml version="1.0" encoding="utf-8"?>
<calcChain xmlns="http://schemas.openxmlformats.org/spreadsheetml/2006/main">
  <c r="I24" i="1" l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J25" i="1" l="1"/>
  <c r="I25" i="1"/>
  <c r="I11" i="1" l="1"/>
  <c r="J11" i="1" s="1"/>
  <c r="I10" i="1" l="1"/>
  <c r="I12" i="1" s="1"/>
  <c r="I26" i="1" l="1"/>
  <c r="J10" i="1"/>
  <c r="J12" i="1" s="1"/>
  <c r="J26" i="1" s="1"/>
</calcChain>
</file>

<file path=xl/sharedStrings.xml><?xml version="1.0" encoding="utf-8"?>
<sst xmlns="http://schemas.openxmlformats.org/spreadsheetml/2006/main" count="124" uniqueCount="54">
  <si>
    <t>№</t>
  </si>
  <si>
    <t>Элемент затрат</t>
  </si>
  <si>
    <t>Укрупненная группировка номенклатурных позиций</t>
  </si>
  <si>
    <t>Вид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</si>
  <si>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</si>
  <si>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</si>
  <si>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</si>
  <si>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</si>
  <si>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Товары:</t>
  </si>
  <si>
    <t>Услуги:</t>
  </si>
  <si>
    <t>Наименование закупаемых ТРУ             (по SAP)</t>
  </si>
  <si>
    <t>Краткая характеристика ТРУ (по SAP)</t>
  </si>
  <si>
    <t>Единица измерения ТРУ</t>
  </si>
  <si>
    <t>КАТО Место поставки товара, выполнения работ, оказания услуг</t>
  </si>
  <si>
    <t>Наименование Филиала</t>
  </si>
  <si>
    <t>Итого по товарам:</t>
  </si>
  <si>
    <t>Итого по услугам:</t>
  </si>
  <si>
    <t>ВСЕГО:</t>
  </si>
  <si>
    <t>Услуги</t>
  </si>
  <si>
    <t>Филиал ТОО "КТЖ - Грузовые перевозки" - "Павлодарское отделение ГП"</t>
  </si>
  <si>
    <t>Перечень исключений товаров, работ и услуг на 2025 год по филиалу ТОО "КТЖ-Грузовые перевозки"-"Илецк"</t>
  </si>
  <si>
    <t>филиал ТОО «КТЖ-Грузовые перевозки»- «Илецк»</t>
  </si>
  <si>
    <t>Газ природный</t>
  </si>
  <si>
    <t>газообразный</t>
  </si>
  <si>
    <t>461504 Оренбургская область. г. Соль-Илецк, улица Вокзальная б/н</t>
  </si>
  <si>
    <t>114 Тысяча метров кубических</t>
  </si>
  <si>
    <t>Газ</t>
  </si>
  <si>
    <t>Топливо</t>
  </si>
  <si>
    <t>Товары</t>
  </si>
  <si>
    <t>РФ,  (НОД-15) Саратовская обл. РП Озинки, ул. Майрова10/1</t>
  </si>
  <si>
    <t>2025 год</t>
  </si>
  <si>
    <t>Услуги по распределению горячей воды (тепловой энергии) по распределительным тепловым сетям, кроме коммунальных</t>
  </si>
  <si>
    <t xml:space="preserve">658424 Алтайский край , Локтевский район , г.Горняк , ул.Вокзальная 95А ст.Неверовская </t>
  </si>
  <si>
    <t>233 Гигакалория</t>
  </si>
  <si>
    <t>ОРУ сторонние</t>
  </si>
  <si>
    <t>Услуги теплоснабжения</t>
  </si>
  <si>
    <t>Филиал ТОО «КТЖ-Грузовые перевозки»- «Илецк»</t>
  </si>
  <si>
    <t>999999999  461504 Оренбургская область. г. Соль-Илецк, улица Вокзальная б/н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</si>
  <si>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</si>
  <si>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</si>
  <si>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461504 Оренбургская область. г. Соль-Илецк, улица Вокзальная б/н </t>
  </si>
  <si>
    <t xml:space="preserve"> Оренбургская обл. ст.Акбулак</t>
  </si>
  <si>
    <t>113 Метр кубический</t>
  </si>
  <si>
    <t>РФ. Алтайский край, ст.Локоть</t>
  </si>
  <si>
    <t>РФ. Алтайский край, ст.Неверовская</t>
  </si>
  <si>
    <t>РФ. Алтайский край, ст.Третьяково</t>
  </si>
  <si>
    <t>РФ. Алтайский край, ст.Масальская</t>
  </si>
  <si>
    <t>РФ. Алтайский край,  ст. Ремовская</t>
  </si>
  <si>
    <t>Услуги водоснабжения и водоотведения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</si>
  <si>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</si>
  <si>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</si>
  <si>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месяц</t>
  </si>
  <si>
    <t>Услуги связи</t>
  </si>
  <si>
    <t>ОРУ аффилиированные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</si>
</sst>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3" fillId="0" borderId="6" xfId="4" applyNumberFormat="1" applyFont="1" applyFill="1" applyBorder="1" applyAlignment="1" applyProtection="1">
      <alignment horizontal="center" vertical="center" wrapText="1"/>
      <protection locked="0"/>
    </xf>
    <xf numFmtId="165" fontId="5" fillId="0" borderId="6" xfId="5" applyNumberFormat="1" applyFont="1" applyFill="1" applyBorder="1" applyAlignment="1" applyProtection="1">
      <alignment horizontal="center" vertical="center" wrapText="1"/>
      <protection locked="0"/>
    </xf>
    <xf numFmtId="43" fontId="3" fillId="0" borderId="6" xfId="6" applyFont="1" applyFill="1" applyBorder="1" applyAlignment="1" applyProtection="1">
      <alignment horizontal="center" vertical="center" wrapText="1"/>
      <protection locked="0"/>
    </xf>
    <xf numFmtId="43" fontId="3" fillId="0" borderId="6" xfId="7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7" fillId="2" borderId="6" xfId="8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9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1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10" xfId="4"/>
    <cellStyle name="Обычный 10 10 2" xfId="10"/>
    <cellStyle name="Обычный 10 2 2 2 2" xfId="12"/>
    <cellStyle name="Обычный 10 2 2 2 6" xfId="9"/>
    <cellStyle name="Обычный 10 7" xfId="7"/>
    <cellStyle name="Обычный 115 3 6" xfId="8"/>
    <cellStyle name="Обычный 124" xfId="11"/>
    <cellStyle name="Обычный 2" xfId="5"/>
    <cellStyle name="Обычный 8" xfId="2"/>
    <cellStyle name="Финансовый" xfId="1" builtinId="3"/>
    <cellStyle name="Финансовый 11" xfId="3"/>
    <cellStyle name="Финансовый 3 9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70" zoomScaleNormal="70" workbookViewId="0">
      <pane ySplit="8" topLeftCell="A9" activePane="bottomLeft" state="frozen"/>
      <selection pane="bottomLeft" activeCell="P14" sqref="P14"/>
    </sheetView>
  </sheetViews>
  <sheetFormatPr defaultColWidth="9.1796875" defaultRowHeight="30" customHeight="1" x14ac:dyDescent="0.35"/>
  <cols>
    <col min="1" max="1" width="12.6328125" style="13" customWidth="1"/>
    <col min="2" max="3" width="15.1796875" style="13" customWidth="1"/>
    <col min="4" max="4" width="17.1796875" style="13" customWidth="1"/>
    <col min="5" max="5" width="14.453125" style="13" customWidth="1"/>
    <col min="6" max="6" width="10.81640625" style="13" customWidth="1"/>
    <col min="7" max="7" width="13.90625" style="13" customWidth="1"/>
    <col min="8" max="8" width="17.453125" style="13" customWidth="1"/>
    <col min="9" max="9" width="19.6328125" style="13" customWidth="1"/>
    <col min="10" max="10" width="20.54296875" style="13" customWidth="1"/>
    <col min="11" max="11" width="16.26953125" style="13" customWidth="1"/>
    <col min="12" max="12" width="15.81640625" style="13" customWidth="1"/>
    <col min="13" max="16384" width="9.1796875" style="13"/>
  </cols>
  <sheetData>
    <row r="1" spans="1:13" ht="8" customHeight="1" x14ac:dyDescent="0.35"/>
    <row r="2" spans="1:13" ht="8" customHeight="1" x14ac:dyDescent="0.35"/>
    <row r="3" spans="1:13" ht="22" customHeight="1" x14ac:dyDescent="0.35">
      <c r="D3" s="40"/>
      <c r="E3" s="40"/>
      <c r="F3" s="40"/>
      <c r="G3" s="40" t="s">
        <v>20</v>
      </c>
      <c r="H3" s="40"/>
      <c r="I3" s="40"/>
    </row>
    <row r="4" spans="1:13" ht="5.5" customHeight="1" x14ac:dyDescent="0.35"/>
    <row r="5" spans="1:13" s="1" customFormat="1" ht="17" customHeight="1" x14ac:dyDescent="0.35">
      <c r="A5" s="41" t="s">
        <v>0</v>
      </c>
      <c r="B5" s="41" t="s">
        <v>14</v>
      </c>
      <c r="C5" s="41" t="s">
        <v>10</v>
      </c>
      <c r="D5" s="41" t="s">
        <v>11</v>
      </c>
      <c r="E5" s="41" t="s">
        <v>13</v>
      </c>
      <c r="F5" s="41" t="s">
        <v>12</v>
      </c>
      <c r="G5" s="46" t="s">
        <v>30</v>
      </c>
      <c r="H5" s="47"/>
      <c r="I5" s="47"/>
      <c r="J5" s="48"/>
      <c r="K5" s="41" t="s">
        <v>1</v>
      </c>
      <c r="L5" s="41" t="s">
        <v>2</v>
      </c>
      <c r="M5" s="41" t="s">
        <v>3</v>
      </c>
    </row>
    <row r="6" spans="1:13" s="1" customFormat="1" ht="30" customHeight="1" x14ac:dyDescent="0.35">
      <c r="A6" s="42"/>
      <c r="B6" s="42"/>
      <c r="C6" s="42"/>
      <c r="D6" s="42"/>
      <c r="E6" s="42"/>
      <c r="F6" s="42"/>
      <c r="G6" s="41" t="s">
        <v>4</v>
      </c>
      <c r="H6" s="41" t="s">
        <v>5</v>
      </c>
      <c r="I6" s="44" t="s">
        <v>6</v>
      </c>
      <c r="J6" s="44" t="s">
        <v>7</v>
      </c>
      <c r="K6" s="42"/>
      <c r="L6" s="42"/>
      <c r="M6" s="42"/>
    </row>
    <row r="7" spans="1:13" s="1" customFormat="1" ht="30" customHeight="1" x14ac:dyDescent="0.35">
      <c r="A7" s="43"/>
      <c r="B7" s="43"/>
      <c r="C7" s="43"/>
      <c r="D7" s="43"/>
      <c r="E7" s="43"/>
      <c r="F7" s="43"/>
      <c r="G7" s="43"/>
      <c r="H7" s="43"/>
      <c r="I7" s="45"/>
      <c r="J7" s="45"/>
      <c r="K7" s="43"/>
      <c r="L7" s="43"/>
      <c r="M7" s="43"/>
    </row>
    <row r="8" spans="1:13" s="1" customFormat="1" ht="30" customHeight="1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</row>
    <row r="9" spans="1:13" s="1" customFormat="1" ht="30" customHeight="1" x14ac:dyDescent="0.35">
      <c r="A9" s="2" t="s">
        <v>8</v>
      </c>
      <c r="B9" s="2"/>
      <c r="C9" s="2"/>
      <c r="D9" s="2"/>
      <c r="E9" s="2"/>
      <c r="F9" s="2"/>
      <c r="G9" s="2"/>
      <c r="H9" s="2"/>
      <c r="I9" s="3"/>
      <c r="J9" s="3"/>
      <c r="K9" s="2"/>
      <c r="L9" s="2"/>
      <c r="M9" s="2"/>
    </row>
    <row r="10" spans="1:13" s="11" customFormat="1" ht="30" customHeight="1" x14ac:dyDescent="0.35">
      <c r="A10" s="12">
        <v>1</v>
      </c>
      <c r="B10" s="33" t="s">
        <v>21</v>
      </c>
      <c r="C10" s="34" t="s">
        <v>22</v>
      </c>
      <c r="D10" s="35" t="s">
        <v>23</v>
      </c>
      <c r="E10" s="34" t="s">
        <v>24</v>
      </c>
      <c r="F10" s="36" t="s">
        <v>25</v>
      </c>
      <c r="G10" s="31">
        <v>1126</v>
      </c>
      <c r="H10" s="32">
        <v>38375</v>
      </c>
      <c r="I10" s="25">
        <f>G10*H10</f>
        <v>43210250</v>
      </c>
      <c r="J10" s="25">
        <f>I10*1.2</f>
        <v>51852300</v>
      </c>
      <c r="K10" s="27" t="s">
        <v>27</v>
      </c>
      <c r="L10" s="27" t="s">
        <v>26</v>
      </c>
      <c r="M10" s="27" t="s">
        <v>28</v>
      </c>
    </row>
    <row r="11" spans="1:13" s="11" customFormat="1" ht="30" customHeight="1" x14ac:dyDescent="0.35">
      <c r="A11" s="12">
        <v>2</v>
      </c>
      <c r="B11" s="33" t="s">
        <v>21</v>
      </c>
      <c r="C11" s="34" t="s">
        <v>22</v>
      </c>
      <c r="D11" s="35" t="s">
        <v>23</v>
      </c>
      <c r="E11" s="38" t="s">
        <v>29</v>
      </c>
      <c r="F11" s="36" t="s">
        <v>25</v>
      </c>
      <c r="G11" s="31">
        <v>11.7</v>
      </c>
      <c r="H11" s="32">
        <v>38375</v>
      </c>
      <c r="I11" s="25">
        <f>G11*H11</f>
        <v>448987.5</v>
      </c>
      <c r="J11" s="25">
        <f>I11*1.2</f>
        <v>538785</v>
      </c>
      <c r="K11" s="27" t="s">
        <v>27</v>
      </c>
      <c r="L11" s="27" t="s">
        <v>26</v>
      </c>
      <c r="M11" s="27" t="s">
        <v>28</v>
      </c>
    </row>
    <row r="12" spans="1:13" s="18" customFormat="1" ht="30" customHeight="1" x14ac:dyDescent="0.35">
      <c r="A12" s="14" t="s">
        <v>15</v>
      </c>
      <c r="B12" s="15"/>
      <c r="C12" s="15"/>
      <c r="D12" s="15"/>
      <c r="E12" s="15"/>
      <c r="F12" s="15"/>
      <c r="G12" s="15"/>
      <c r="H12" s="16"/>
      <c r="I12" s="17">
        <f>SUM(I10:I11)</f>
        <v>43659237.5</v>
      </c>
      <c r="J12" s="17">
        <f>SUM(J10:J11)</f>
        <v>52391085</v>
      </c>
      <c r="K12" s="17"/>
      <c r="L12" s="15"/>
      <c r="M12" s="15"/>
    </row>
    <row r="13" spans="1:13" s="11" customFormat="1" ht="30" customHeight="1" x14ac:dyDescent="0.35">
      <c r="A13" s="2" t="s">
        <v>9</v>
      </c>
      <c r="B13" s="4"/>
      <c r="C13" s="6"/>
      <c r="D13" s="6"/>
      <c r="E13" s="4"/>
      <c r="F13" s="6"/>
      <c r="G13" s="7"/>
      <c r="H13" s="10"/>
      <c r="I13" s="10"/>
      <c r="J13" s="10"/>
      <c r="K13" s="8"/>
      <c r="L13" s="8"/>
      <c r="M13" s="8"/>
    </row>
    <row r="14" spans="1:13" s="28" customFormat="1" ht="30" customHeight="1" x14ac:dyDescent="0.35">
      <c r="A14" s="24">
        <v>1</v>
      </c>
      <c r="B14" s="9" t="s">
        <v>19</v>
      </c>
      <c r="C14" s="29" t="s">
        <v>31</v>
      </c>
      <c r="D14" s="37" t="s">
        <v>31</v>
      </c>
      <c r="E14" s="29" t="s">
        <v>32</v>
      </c>
      <c r="F14" s="30" t="s">
        <v>33</v>
      </c>
      <c r="G14" s="31">
        <v>129</v>
      </c>
      <c r="H14" s="32">
        <v>21352.5</v>
      </c>
      <c r="I14" s="25">
        <f>G14*H14</f>
        <v>2754472.5</v>
      </c>
      <c r="J14" s="25">
        <f>I14*1.2</f>
        <v>3305367</v>
      </c>
      <c r="K14" s="37" t="s">
        <v>34</v>
      </c>
      <c r="L14" s="37" t="s">
        <v>35</v>
      </c>
      <c r="M14" s="37" t="s">
        <v>18</v>
      </c>
    </row>
    <row r="15" spans="1:13" s="28" customFormat="1" ht="30" customHeight="1" x14ac:dyDescent="0.35">
      <c r="A15" s="24">
        <v>3</v>
      </c>
      <c r="B15" s="9" t="s">
        <v>36</v>
      </c>
      <c r="C15" s="37" t="s">
        <v>38</v>
      </c>
      <c r="D15" s="37" t="s">
        <v>39</v>
      </c>
      <c r="E15" s="29" t="s">
        <v>40</v>
      </c>
      <c r="F15" s="37" t="s">
        <v>42</v>
      </c>
      <c r="G15" s="31">
        <v>1000</v>
      </c>
      <c r="H15" s="32">
        <v>162</v>
      </c>
      <c r="I15" s="25">
        <f>G15*H15</f>
        <v>162000</v>
      </c>
      <c r="J15" s="25">
        <f>I15*1.2</f>
        <v>194400</v>
      </c>
      <c r="K15" s="37" t="s">
        <v>34</v>
      </c>
      <c r="L15" s="37" t="s">
        <v>48</v>
      </c>
      <c r="M15" s="39" t="s">
        <v>18</v>
      </c>
    </row>
    <row r="16" spans="1:13" s="28" customFormat="1" ht="30" customHeight="1" x14ac:dyDescent="0.35">
      <c r="A16" s="24">
        <v>4</v>
      </c>
      <c r="B16" s="9" t="s">
        <v>36</v>
      </c>
      <c r="C16" s="37" t="s">
        <v>38</v>
      </c>
      <c r="D16" s="37" t="s">
        <v>39</v>
      </c>
      <c r="E16" s="29" t="s">
        <v>40</v>
      </c>
      <c r="F16" s="37" t="s">
        <v>42</v>
      </c>
      <c r="G16" s="31">
        <v>500</v>
      </c>
      <c r="H16" s="32">
        <v>162</v>
      </c>
      <c r="I16" s="25">
        <f t="shared" ref="I16:I24" si="0">G16*H16</f>
        <v>81000</v>
      </c>
      <c r="J16" s="25">
        <f t="shared" ref="J16:J24" si="1">I16*1.2</f>
        <v>97200</v>
      </c>
      <c r="K16" s="37" t="s">
        <v>34</v>
      </c>
      <c r="L16" s="37" t="s">
        <v>48</v>
      </c>
      <c r="M16" s="39" t="s">
        <v>18</v>
      </c>
    </row>
    <row r="17" spans="1:13" s="28" customFormat="1" ht="30" customHeight="1" x14ac:dyDescent="0.35">
      <c r="A17" s="24">
        <v>5</v>
      </c>
      <c r="B17" s="9" t="s">
        <v>36</v>
      </c>
      <c r="C17" s="37" t="s">
        <v>38</v>
      </c>
      <c r="D17" s="37" t="s">
        <v>39</v>
      </c>
      <c r="E17" s="29" t="s">
        <v>41</v>
      </c>
      <c r="F17" s="37" t="s">
        <v>42</v>
      </c>
      <c r="G17" s="31">
        <v>100</v>
      </c>
      <c r="H17" s="32">
        <v>217</v>
      </c>
      <c r="I17" s="25">
        <f t="shared" si="0"/>
        <v>21700</v>
      </c>
      <c r="J17" s="25">
        <f t="shared" si="1"/>
        <v>26040</v>
      </c>
      <c r="K17" s="37" t="s">
        <v>34</v>
      </c>
      <c r="L17" s="37" t="s">
        <v>48</v>
      </c>
      <c r="M17" s="39" t="s">
        <v>18</v>
      </c>
    </row>
    <row r="18" spans="1:13" s="28" customFormat="1" ht="30" customHeight="1" x14ac:dyDescent="0.35">
      <c r="A18" s="24">
        <v>6</v>
      </c>
      <c r="B18" s="9" t="s">
        <v>36</v>
      </c>
      <c r="C18" s="37" t="s">
        <v>38</v>
      </c>
      <c r="D18" s="37" t="s">
        <v>39</v>
      </c>
      <c r="E18" s="29" t="s">
        <v>40</v>
      </c>
      <c r="F18" s="37" t="s">
        <v>42</v>
      </c>
      <c r="G18" s="31">
        <v>28200</v>
      </c>
      <c r="H18" s="32">
        <v>162</v>
      </c>
      <c r="I18" s="25">
        <f t="shared" si="0"/>
        <v>4568400</v>
      </c>
      <c r="J18" s="25">
        <f t="shared" si="1"/>
        <v>5482080</v>
      </c>
      <c r="K18" s="37" t="s">
        <v>34</v>
      </c>
      <c r="L18" s="37" t="s">
        <v>48</v>
      </c>
      <c r="M18" s="39" t="s">
        <v>18</v>
      </c>
    </row>
    <row r="19" spans="1:13" s="28" customFormat="1" ht="30" customHeight="1" x14ac:dyDescent="0.35">
      <c r="A19" s="24">
        <v>10</v>
      </c>
      <c r="B19" s="9" t="s">
        <v>36</v>
      </c>
      <c r="C19" s="37" t="s">
        <v>38</v>
      </c>
      <c r="D19" s="37" t="s">
        <v>39</v>
      </c>
      <c r="E19" s="29" t="s">
        <v>43</v>
      </c>
      <c r="F19" s="30" t="s">
        <v>42</v>
      </c>
      <c r="G19" s="31">
        <v>200</v>
      </c>
      <c r="H19" s="32">
        <v>163</v>
      </c>
      <c r="I19" s="25">
        <f t="shared" si="0"/>
        <v>32600</v>
      </c>
      <c r="J19" s="25">
        <f t="shared" si="1"/>
        <v>39120</v>
      </c>
      <c r="K19" s="37" t="s">
        <v>34</v>
      </c>
      <c r="L19" s="37" t="s">
        <v>48</v>
      </c>
      <c r="M19" s="39" t="s">
        <v>18</v>
      </c>
    </row>
    <row r="20" spans="1:13" s="28" customFormat="1" ht="30" customHeight="1" x14ac:dyDescent="0.35">
      <c r="A20" s="24">
        <v>11</v>
      </c>
      <c r="B20" s="9" t="s">
        <v>36</v>
      </c>
      <c r="C20" s="37" t="s">
        <v>38</v>
      </c>
      <c r="D20" s="37" t="s">
        <v>39</v>
      </c>
      <c r="E20" s="29" t="s">
        <v>44</v>
      </c>
      <c r="F20" s="30" t="s">
        <v>42</v>
      </c>
      <c r="G20" s="31">
        <v>204</v>
      </c>
      <c r="H20" s="32">
        <v>221</v>
      </c>
      <c r="I20" s="25">
        <f t="shared" si="0"/>
        <v>45084</v>
      </c>
      <c r="J20" s="25">
        <f t="shared" si="1"/>
        <v>54100.799999999996</v>
      </c>
      <c r="K20" s="37" t="s">
        <v>34</v>
      </c>
      <c r="L20" s="37" t="s">
        <v>48</v>
      </c>
      <c r="M20" s="39" t="s">
        <v>18</v>
      </c>
    </row>
    <row r="21" spans="1:13" s="28" customFormat="1" ht="30" customHeight="1" x14ac:dyDescent="0.35">
      <c r="A21" s="24">
        <v>12</v>
      </c>
      <c r="B21" s="9" t="s">
        <v>36</v>
      </c>
      <c r="C21" s="37" t="s">
        <v>38</v>
      </c>
      <c r="D21" s="37" t="s">
        <v>39</v>
      </c>
      <c r="E21" s="29" t="s">
        <v>45</v>
      </c>
      <c r="F21" s="30" t="s">
        <v>42</v>
      </c>
      <c r="G21" s="31">
        <v>240</v>
      </c>
      <c r="H21" s="32">
        <v>224</v>
      </c>
      <c r="I21" s="25">
        <f t="shared" si="0"/>
        <v>53760</v>
      </c>
      <c r="J21" s="25">
        <f t="shared" si="1"/>
        <v>64512</v>
      </c>
      <c r="K21" s="37" t="s">
        <v>34</v>
      </c>
      <c r="L21" s="37" t="s">
        <v>48</v>
      </c>
      <c r="M21" s="39" t="s">
        <v>18</v>
      </c>
    </row>
    <row r="22" spans="1:13" s="28" customFormat="1" ht="30" customHeight="1" x14ac:dyDescent="0.35">
      <c r="A22" s="24">
        <v>13</v>
      </c>
      <c r="B22" s="9" t="s">
        <v>36</v>
      </c>
      <c r="C22" s="37" t="s">
        <v>38</v>
      </c>
      <c r="D22" s="37" t="s">
        <v>39</v>
      </c>
      <c r="E22" s="29" t="s">
        <v>46</v>
      </c>
      <c r="F22" s="30" t="s">
        <v>42</v>
      </c>
      <c r="G22" s="31">
        <v>150</v>
      </c>
      <c r="H22" s="32">
        <v>207</v>
      </c>
      <c r="I22" s="25">
        <f t="shared" si="0"/>
        <v>31050</v>
      </c>
      <c r="J22" s="25">
        <f t="shared" si="1"/>
        <v>37260</v>
      </c>
      <c r="K22" s="37" t="s">
        <v>34</v>
      </c>
      <c r="L22" s="37" t="s">
        <v>48</v>
      </c>
      <c r="M22" s="39" t="s">
        <v>18</v>
      </c>
    </row>
    <row r="23" spans="1:13" s="28" customFormat="1" ht="30" customHeight="1" x14ac:dyDescent="0.35">
      <c r="A23" s="24">
        <v>14</v>
      </c>
      <c r="B23" s="9" t="s">
        <v>36</v>
      </c>
      <c r="C23" s="37" t="s">
        <v>38</v>
      </c>
      <c r="D23" s="37" t="s">
        <v>39</v>
      </c>
      <c r="E23" s="29" t="s">
        <v>47</v>
      </c>
      <c r="F23" s="30" t="s">
        <v>42</v>
      </c>
      <c r="G23" s="31">
        <v>200</v>
      </c>
      <c r="H23" s="32">
        <v>207</v>
      </c>
      <c r="I23" s="25">
        <f t="shared" si="0"/>
        <v>41400</v>
      </c>
      <c r="J23" s="25">
        <f t="shared" si="1"/>
        <v>49680</v>
      </c>
      <c r="K23" s="37" t="s">
        <v>34</v>
      </c>
      <c r="L23" s="37" t="s">
        <v>48</v>
      </c>
      <c r="M23" s="39" t="s">
        <v>18</v>
      </c>
    </row>
    <row r="24" spans="1:13" s="28" customFormat="1" ht="30" customHeight="1" x14ac:dyDescent="0.35">
      <c r="A24" s="24">
        <v>15</v>
      </c>
      <c r="B24" s="9" t="s">
        <v>36</v>
      </c>
      <c r="C24" s="29" t="s">
        <v>49</v>
      </c>
      <c r="D24" s="29" t="s">
        <v>50</v>
      </c>
      <c r="E24" s="29" t="s">
        <v>37</v>
      </c>
      <c r="F24" s="30" t="s">
        <v>51</v>
      </c>
      <c r="G24" s="31">
        <v>12</v>
      </c>
      <c r="H24" s="32">
        <v>850000</v>
      </c>
      <c r="I24" s="25">
        <f t="shared" si="0"/>
        <v>10200000</v>
      </c>
      <c r="J24" s="25">
        <f t="shared" si="1"/>
        <v>12240000</v>
      </c>
      <c r="K24" s="37" t="s">
        <v>53</v>
      </c>
      <c r="L24" s="4" t="s">
        <v>52</v>
      </c>
      <c r="M24" s="26" t="s">
        <v>18</v>
      </c>
    </row>
    <row r="25" spans="1:13" ht="30" customHeight="1" x14ac:dyDescent="0.35">
      <c r="A25" s="14" t="s">
        <v>16</v>
      </c>
      <c r="B25" s="5"/>
      <c r="C25" s="5"/>
      <c r="D25" s="5"/>
      <c r="E25" s="5"/>
      <c r="F25" s="5"/>
      <c r="G25" s="5"/>
      <c r="H25" s="5"/>
      <c r="I25" s="20">
        <f>SUM(I14:I24)</f>
        <v>17991466.5</v>
      </c>
      <c r="J25" s="20">
        <f>SUM(J14:J24)</f>
        <v>21589759.800000001</v>
      </c>
      <c r="K25" s="5"/>
      <c r="L25" s="5"/>
      <c r="M25" s="5"/>
    </row>
    <row r="26" spans="1:13" ht="30" customHeight="1" x14ac:dyDescent="0.35">
      <c r="A26" s="19" t="s">
        <v>17</v>
      </c>
      <c r="B26" s="5"/>
      <c r="C26" s="5"/>
      <c r="D26" s="5"/>
      <c r="E26" s="5"/>
      <c r="F26" s="5"/>
      <c r="G26" s="5"/>
      <c r="H26" s="5"/>
      <c r="I26" s="21">
        <f>I12+I25</f>
        <v>61650704</v>
      </c>
      <c r="J26" s="21">
        <f>J12+J25</f>
        <v>73980844.799999997</v>
      </c>
      <c r="K26" s="5"/>
      <c r="L26" s="5"/>
      <c r="M26" s="5"/>
    </row>
    <row r="28" spans="1:13" ht="30" customHeight="1" x14ac:dyDescent="0.35">
      <c r="I28" s="22"/>
      <c r="J28" s="23"/>
    </row>
  </sheetData>
  <autoFilter ref="A8:M13"/>
  <mergeCells count="14">
    <mergeCell ref="K5:K7"/>
    <mergeCell ref="L5:L7"/>
    <mergeCell ref="M5:M7"/>
    <mergeCell ref="D5:D7"/>
    <mergeCell ref="E5:E7"/>
    <mergeCell ref="F5:F7"/>
    <mergeCell ref="J6:J7"/>
    <mergeCell ref="A5:A7"/>
    <mergeCell ref="B5:B7"/>
    <mergeCell ref="C5:C7"/>
    <mergeCell ref="H6:H7"/>
    <mergeCell ref="I6:I7"/>
    <mergeCell ref="G5:J5"/>
    <mergeCell ref="G6:G7"/>
  </mergeCells>
  <pageMargins left="0.51181102362204722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2024-12-25T13:04:20Z</dcterms:modified>
</cp:coreProperties>
</file>